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into\AppData\Local\Temp\MicrosoftEdgeDownloads\d2b80ce9-07b3-48f0-884f-1029bb056a5c\"/>
    </mc:Choice>
  </mc:AlternateContent>
  <xr:revisionPtr revIDLastSave="0" documentId="13_ncr:1_{561EC592-BCE4-4C18-970F-CF57A9D7C5AD}" xr6:coauthVersionLast="47" xr6:coauthVersionMax="47" xr10:uidLastSave="{00000000-0000-0000-0000-000000000000}"/>
  <workbookProtection workbookAlgorithmName="SHA-512" workbookHashValue="ZrnbaTEaGk6YJJ047C7NpioDGychgfc28DIDew4tCYm/XDbjigfB5uBKc8Sfkh48yrujT0n9iAMDIiYM+gKlBg==" workbookSaltValue="VWZFZx8r0TEWQaoU2XKKwg==" workbookSpinCount="100000" lockStructure="1"/>
  <bookViews>
    <workbookView xWindow="-110" yWindow="-110" windowWidth="27580" windowHeight="17860" xr2:uid="{C5169F73-4BB8-4F5E-A3EA-F83FD01D69B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6" i="1" l="1"/>
  <c r="J73" i="1"/>
  <c r="G73" i="1"/>
  <c r="F73" i="1"/>
  <c r="E73" i="1"/>
  <c r="F66" i="1"/>
  <c r="E66" i="1"/>
  <c r="F59" i="1"/>
  <c r="E59" i="1"/>
  <c r="F53" i="1"/>
  <c r="E53" i="1"/>
  <c r="F46" i="1"/>
  <c r="E46" i="1"/>
  <c r="F31" i="1"/>
  <c r="E31" i="1"/>
  <c r="F25" i="1"/>
  <c r="E25" i="1"/>
  <c r="F19" i="1"/>
  <c r="G19" i="1"/>
  <c r="J19" i="1"/>
  <c r="J25" i="1"/>
  <c r="J31" i="1"/>
  <c r="J46" i="1"/>
  <c r="J53" i="1"/>
  <c r="J59" i="1"/>
  <c r="F72" i="1"/>
  <c r="E16" i="1"/>
  <c r="F17" i="1"/>
  <c r="F16" i="1"/>
  <c r="F14" i="1"/>
  <c r="F13" i="1"/>
  <c r="G66" i="1"/>
  <c r="F65" i="1"/>
  <c r="F64" i="1"/>
  <c r="E65" i="1"/>
  <c r="E13" i="1"/>
  <c r="F70" i="1" l="1"/>
  <c r="F71" i="1"/>
  <c r="F69" i="1"/>
  <c r="F63" i="1"/>
  <c r="F62" i="1"/>
  <c r="F57" i="1"/>
  <c r="F58" i="1"/>
  <c r="F56" i="1"/>
  <c r="F50" i="1"/>
  <c r="F51" i="1"/>
  <c r="F52" i="1"/>
  <c r="F49" i="1"/>
  <c r="F40" i="1"/>
  <c r="F41" i="1"/>
  <c r="F42" i="1"/>
  <c r="F43" i="1"/>
  <c r="F44" i="1"/>
  <c r="F45" i="1"/>
  <c r="F39" i="1"/>
  <c r="F35" i="1"/>
  <c r="F34" i="1"/>
  <c r="F36" i="1" s="1"/>
  <c r="F29" i="1"/>
  <c r="F30" i="1"/>
  <c r="F28" i="1"/>
  <c r="F23" i="1"/>
  <c r="F24" i="1"/>
  <c r="F22" i="1"/>
  <c r="F15" i="1"/>
  <c r="E70" i="1"/>
  <c r="E71" i="1"/>
  <c r="E72" i="1"/>
  <c r="E69" i="1"/>
  <c r="E63" i="1"/>
  <c r="E64" i="1"/>
  <c r="E62" i="1"/>
  <c r="E57" i="1"/>
  <c r="E58" i="1"/>
  <c r="E56" i="1"/>
  <c r="E50" i="1"/>
  <c r="E51" i="1"/>
  <c r="E52" i="1"/>
  <c r="E49" i="1"/>
  <c r="E40" i="1"/>
  <c r="E41" i="1"/>
  <c r="E42" i="1"/>
  <c r="E43" i="1"/>
  <c r="E44" i="1"/>
  <c r="E45" i="1"/>
  <c r="E39" i="1"/>
  <c r="E35" i="1"/>
  <c r="E34" i="1"/>
  <c r="E36" i="1" s="1"/>
  <c r="E29" i="1"/>
  <c r="E30" i="1"/>
  <c r="E28" i="1"/>
  <c r="E23" i="1"/>
  <c r="E24" i="1"/>
  <c r="E22" i="1"/>
  <c r="G53" i="1" l="1"/>
  <c r="G46" i="1"/>
  <c r="J36" i="1"/>
  <c r="G36" i="1"/>
  <c r="G31" i="1"/>
  <c r="G25" i="1"/>
  <c r="G59" i="1"/>
  <c r="E14" i="1"/>
  <c r="E15" i="1"/>
  <c r="E17" i="1"/>
  <c r="E19" i="1" l="1"/>
  <c r="E76" i="1" s="1"/>
  <c r="F76" i="1"/>
  <c r="H76" i="1"/>
  <c r="G76" i="1"/>
  <c r="J76" i="1" l="1"/>
</calcChain>
</file>

<file path=xl/sharedStrings.xml><?xml version="1.0" encoding="utf-8"?>
<sst xmlns="http://schemas.openxmlformats.org/spreadsheetml/2006/main" count="186" uniqueCount="115">
  <si>
    <t>Quantity</t>
  </si>
  <si>
    <t>1.0 Food and Drinks</t>
  </si>
  <si>
    <t>Cost per unit</t>
  </si>
  <si>
    <t>Total cost</t>
  </si>
  <si>
    <t>2.0 Advertising</t>
  </si>
  <si>
    <t>7.0 Entertainment</t>
  </si>
  <si>
    <t>Other entertainment</t>
  </si>
  <si>
    <t>DJ</t>
  </si>
  <si>
    <t>Band</t>
  </si>
  <si>
    <t>Food and Drinks Subtotal</t>
  </si>
  <si>
    <t>BSPH SA Funding Guidelines</t>
  </si>
  <si>
    <t>Food, Snacks</t>
  </si>
  <si>
    <t>Food, Meals</t>
  </si>
  <si>
    <t>Drinks, non-alcoholic</t>
  </si>
  <si>
    <t>Drinks, alcoholic</t>
  </si>
  <si>
    <t>Food and Drinks during trips</t>
  </si>
  <si>
    <t>$ requested from BSPH SA</t>
  </si>
  <si>
    <t>Advertising Subtotal</t>
  </si>
  <si>
    <t>at BSPH only</t>
  </si>
  <si>
    <t>3.0 Speaker Fees/Services</t>
  </si>
  <si>
    <t>Speaker Fees/Services Subtotal</t>
  </si>
  <si>
    <t>Awarded</t>
  </si>
  <si>
    <t>5.0 Travel Expenses (for Speakers)</t>
  </si>
  <si>
    <t>Airfare</t>
  </si>
  <si>
    <t>Trainfare</t>
  </si>
  <si>
    <t>Taxi</t>
  </si>
  <si>
    <t>Driving</t>
  </si>
  <si>
    <t>JHMI Parking Voucher</t>
  </si>
  <si>
    <t>Hotel</t>
  </si>
  <si>
    <t>Meals</t>
  </si>
  <si>
    <t>6.0 Support services</t>
  </si>
  <si>
    <t>Security</t>
  </si>
  <si>
    <t>Audio visual</t>
  </si>
  <si>
    <t>Room Reservation</t>
  </si>
  <si>
    <t>Facilities / Clean-up</t>
  </si>
  <si>
    <t>Travel Expenses (for Speakers) Subtotal</t>
  </si>
  <si>
    <t>Travel Expenses (for Participants) Subtotal</t>
  </si>
  <si>
    <t>Entertainment Subtotal</t>
  </si>
  <si>
    <t>8.0 Décor, Gifts, and Handouts</t>
  </si>
  <si>
    <t>Decorations</t>
  </si>
  <si>
    <t>Education/Informational materials</t>
  </si>
  <si>
    <t>Decor, Gifts, and Handouts Subtotal</t>
  </si>
  <si>
    <t>9.0 Other Items</t>
  </si>
  <si>
    <t>All other items</t>
  </si>
  <si>
    <t>Office Supplies</t>
  </si>
  <si>
    <t>$1000/event cap</t>
  </si>
  <si>
    <t>$300/speaker</t>
  </si>
  <si>
    <t>$15/speaker/day (indexed to 24-hour JHMI garage fee)</t>
  </si>
  <si>
    <t>$200/speaker/night; $400/speaker max</t>
  </si>
  <si>
    <t>$60/speaker/day; $120/speaker max</t>
  </si>
  <si>
    <t>$30/hour OR $60/hour if alcohol is served</t>
  </si>
  <si>
    <t>Varies. Contact BSPH Multimedia for rates</t>
  </si>
  <si>
    <t>Varies. Contact BSPH Facilities for rates</t>
  </si>
  <si>
    <t>Varies. Contact BSPH Room Reservation for rates</t>
  </si>
  <si>
    <t>$500/event</t>
  </si>
  <si>
    <t>$1000/event</t>
  </si>
  <si>
    <t>$150/event</t>
  </si>
  <si>
    <t>Other Items Subtotal</t>
  </si>
  <si>
    <t>Speaker Fees</t>
  </si>
  <si>
    <t>Honorarium</t>
  </si>
  <si>
    <t>Instructor Fee</t>
  </si>
  <si>
    <t>Total requested from SA</t>
  </si>
  <si>
    <t>Total Awarded</t>
  </si>
  <si>
    <t>% Awarded</t>
  </si>
  <si>
    <t>Bus/Van rental</t>
  </si>
  <si>
    <t>Other transportation</t>
  </si>
  <si>
    <t>Event name:</t>
  </si>
  <si>
    <t>Student group organizing event:</t>
  </si>
  <si>
    <t>Primary contact name:</t>
  </si>
  <si>
    <t>Primary contact email address:</t>
  </si>
  <si>
    <t>Budget Request Spreadsheet</t>
  </si>
  <si>
    <t>4.0 Travel Expenses (for Participants)</t>
  </si>
  <si>
    <t>Support Services Subtotal</t>
  </si>
  <si>
    <t>Max Allowable</t>
  </si>
  <si>
    <t>$75/person cap; $1000/ per event</t>
  </si>
  <si>
    <t>$150/instuctor/day; $1000/event</t>
  </si>
  <si>
    <t>$3 / person; $450/event</t>
  </si>
  <si>
    <t>$5 / person; $750/event</t>
  </si>
  <si>
    <t>% of BSPH student attendees:</t>
  </si>
  <si>
    <t>[at portion(s) of event open to all students]</t>
  </si>
  <si>
    <t>at BSPH + other campuses/off-campus</t>
  </si>
  <si>
    <t>Banners/Tablecloth/Signage</t>
  </si>
  <si>
    <t>Delivery fee and tip</t>
  </si>
  <si>
    <t>Gift cards for raffle/incentives</t>
  </si>
  <si>
    <t>$3/participant; $450/event cap</t>
  </si>
  <si>
    <t>Gifts/Swag for participants</t>
  </si>
  <si>
    <t>$25/gift card; $100/event cap</t>
  </si>
  <si>
    <t>$2/participant; $300/event cap</t>
  </si>
  <si>
    <t>$600/event</t>
  </si>
  <si>
    <t>Club, venue rental, park permits</t>
  </si>
  <si>
    <t>Rental/License for film  screening</t>
  </si>
  <si>
    <t>$700/speaker</t>
  </si>
  <si>
    <t>$60/speaker/day; $120/speaker cap</t>
  </si>
  <si>
    <t>Notes</t>
  </si>
  <si>
    <t>Request a quote from https://www.swank.com</t>
  </si>
  <si>
    <t>Request a quote from suggested vendors including: www.vistaprint.com, www.4imprint.com, www.ecopromotionsonline.com, www.campusstop.com, www.stickermule.com, and www.geiger.com.</t>
  </si>
  <si>
    <t>$0.585/ mile (indexed to IRS guidelines)</t>
  </si>
  <si>
    <t>Student Assembly also has LOTS of office supplies. Contact sasph.groups@jhu.edu</t>
  </si>
  <si>
    <t>$10 / person; $1500/event</t>
  </si>
  <si>
    <t xml:space="preserve">Combined $500/speaker; $1500/event cap </t>
  </si>
  <si>
    <t>$15 / meal; $45 / day (eg, 3 meals); $900/event</t>
  </si>
  <si>
    <t>~~~~~</t>
  </si>
  <si>
    <t>~~~</t>
  </si>
  <si>
    <t>JHU Transportation is BSPH's preferred vendor for bus/van rental. www.ts.jhu.edu/Services/Custom_Transportation/</t>
  </si>
  <si>
    <t>Foodify is BSPH's food vendor. Go to Foodify.com, enter the delivery location zip code, event date, and estimated headcount and browse restaurants'  menus to get realistic cost estimates. Do not create a Foodify.com account yet.</t>
  </si>
  <si>
    <t>Primary contact phone number:</t>
  </si>
  <si>
    <t xml:space="preserve">Planned event date: </t>
  </si>
  <si>
    <t>$5 / person;  $750/event</t>
  </si>
  <si>
    <t>Student group leaders, fill in the cells highlighted in yellow. Funds requested must be for the portions of the event</t>
  </si>
  <si>
    <t>that are open to all BSPH students.</t>
  </si>
  <si>
    <t xml:space="preserve">Tip should be =&lt;5% of snacks, meals, and drinks </t>
  </si>
  <si>
    <t>200 (Req. for banner to be reusable and not have dates)</t>
  </si>
  <si>
    <t>See section 8.0 Notes for suggested vendors</t>
  </si>
  <si>
    <t>Speakers' travel expenses are processed as reimbursements to the speaker. The speaker must either buy refundable tickets or purchase insurance so that some funds can be recovered if the speaker cancels after the tickets have been purchased. For hotel options, see https://apply.jhu.edu/hotels/. Call hotels to inquire about Hopkins discount rates.</t>
  </si>
  <si>
    <t>Total number of attendees: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</si>
</sst>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quot;$&quot;* #,##0.000_);_(&quot;$&quot;* \(#,##0.000\);_(&quot;$&quot;* &quot;-&quot;??_);_(@_)"/>
    <numFmt numFmtId="165" formatCode="[$-F800]dddd\,\ mmmm\ dd\,\ yyyy"/>
    <numFmt numFmtId="166" formatCode="[&lt;=9999999]###\-####;\(###\)\ ###\-####"/>
  </numFmts>
  <fonts count="7" x14ac:knownFonts="1">
    <font>
      <sz val="11"/>
      <color theme="1"/>
      <name val="Calibri"/>
      <family val="2"/>
      <scheme val="minor"/>
    </font>
    <font>
      <sz val="11"/>
      <color theme="1"/>
      <name val="Calibri"/>
      <family val="2"/>
      <scheme val="minor"/>
    </font>
    <font>
      <b/>
      <sz val="11"/>
      <color theme="0"/>
      <name val="Calibri"/>
      <family val="2"/>
      <scheme val="minor"/>
    </font>
    <font>
      <i/>
      <sz val="11"/>
      <color rgb="FFFF0000"/>
      <name val="Calibri"/>
      <family val="2"/>
      <scheme val="minor"/>
    </font>
    <font>
      <sz val="11"/>
      <color theme="0"/>
      <name val="Calibri"/>
      <family val="2"/>
      <scheme val="minor"/>
    </font>
    <font>
      <b/>
      <sz val="11"/>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bgColor theme="4"/>
      </patternFill>
    </fill>
    <fill>
      <patternFill patternType="solid">
        <fgColor theme="3"/>
        <bgColor indexed="64"/>
      </patternFill>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44" fontId="0" fillId="0" borderId="0" xfId="1" applyFont="1"/>
    <xf numFmtId="0" fontId="0" fillId="0" borderId="0" xfId="0" applyAlignment="1">
      <alignment wrapText="1"/>
    </xf>
    <xf numFmtId="0" fontId="3" fillId="0" borderId="0" xfId="0" applyFont="1"/>
    <xf numFmtId="0" fontId="0" fillId="0" borderId="0" xfId="0" applyFont="1" applyAlignment="1"/>
    <xf numFmtId="0" fontId="0" fillId="0" borderId="0" xfId="0" applyAlignment="1">
      <alignment vertical="center" wrapText="1"/>
    </xf>
    <xf numFmtId="0" fontId="2" fillId="3" borderId="1" xfId="0" applyFont="1" applyFill="1" applyBorder="1" applyAlignment="1">
      <alignment horizontal="center"/>
    </xf>
    <xf numFmtId="0" fontId="2" fillId="3" borderId="1" xfId="0" applyFont="1" applyFill="1" applyBorder="1" applyAlignment="1">
      <alignment horizontal="left"/>
    </xf>
    <xf numFmtId="0" fontId="0" fillId="0" borderId="0" xfId="0" applyAlignment="1">
      <alignment horizontal="left" vertical="center" wrapText="1"/>
    </xf>
    <xf numFmtId="0" fontId="0" fillId="0" borderId="0" xfId="0" applyFont="1" applyAlignment="1">
      <alignment horizontal="left"/>
    </xf>
    <xf numFmtId="0" fontId="0" fillId="0" borderId="0" xfId="0" applyAlignment="1">
      <alignment horizontal="left"/>
    </xf>
    <xf numFmtId="44" fontId="0" fillId="0" borderId="0" xfId="1" applyFont="1" applyAlignment="1">
      <alignment vertical="center" wrapText="1"/>
    </xf>
    <xf numFmtId="44" fontId="2" fillId="3" borderId="1" xfId="1" applyFont="1" applyFill="1" applyBorder="1" applyAlignment="1">
      <alignment horizontal="center"/>
    </xf>
    <xf numFmtId="44" fontId="0" fillId="0" borderId="0" xfId="1" applyFont="1" applyAlignment="1">
      <alignment wrapText="1"/>
    </xf>
    <xf numFmtId="0" fontId="4" fillId="0" borderId="0" xfId="0" applyFont="1"/>
    <xf numFmtId="0" fontId="2" fillId="0" borderId="0" xfId="0" applyFont="1"/>
    <xf numFmtId="0" fontId="0" fillId="4" borderId="1" xfId="0" applyFill="1" applyBorder="1" applyAlignment="1">
      <alignment horizontal="left"/>
    </xf>
    <xf numFmtId="0" fontId="0" fillId="4" borderId="1" xfId="0" applyFill="1" applyBorder="1"/>
    <xf numFmtId="44" fontId="0" fillId="4" borderId="1" xfId="1" applyFont="1" applyFill="1" applyBorder="1"/>
    <xf numFmtId="0" fontId="2" fillId="6" borderId="1" xfId="0" applyFont="1" applyFill="1" applyBorder="1" applyAlignment="1">
      <alignment horizontal="left"/>
    </xf>
    <xf numFmtId="0" fontId="2" fillId="6" borderId="1" xfId="0" applyFont="1" applyFill="1" applyBorder="1" applyAlignment="1">
      <alignment horizontal="center"/>
    </xf>
    <xf numFmtId="44" fontId="2" fillId="6" borderId="1" xfId="1" applyFont="1" applyFill="1" applyBorder="1" applyAlignment="1">
      <alignment horizontal="center"/>
    </xf>
    <xf numFmtId="0" fontId="2" fillId="7" borderId="0" xfId="0" applyFont="1" applyFill="1"/>
    <xf numFmtId="0" fontId="2" fillId="7" borderId="1" xfId="0" applyFont="1" applyFill="1" applyBorder="1" applyAlignment="1">
      <alignment horizontal="center"/>
    </xf>
    <xf numFmtId="44" fontId="2" fillId="7" borderId="1" xfId="1" applyFont="1" applyFill="1" applyBorder="1" applyAlignment="1">
      <alignment horizontal="center"/>
    </xf>
    <xf numFmtId="164" fontId="0" fillId="4" borderId="1" xfId="1" applyNumberFormat="1" applyFont="1" applyFill="1" applyBorder="1"/>
    <xf numFmtId="0" fontId="2" fillId="7" borderId="1" xfId="0" applyFont="1" applyFill="1" applyBorder="1"/>
    <xf numFmtId="44" fontId="2" fillId="7" borderId="1" xfId="1" applyFont="1" applyFill="1" applyBorder="1"/>
    <xf numFmtId="0" fontId="2" fillId="2" borderId="1" xfId="0" applyFont="1" applyFill="1" applyBorder="1" applyAlignment="1">
      <alignment horizontal="center"/>
    </xf>
    <xf numFmtId="44" fontId="2" fillId="2" borderId="1" xfId="1" applyFont="1" applyFill="1" applyBorder="1" applyAlignment="1">
      <alignment horizontal="center"/>
    </xf>
    <xf numFmtId="0" fontId="2" fillId="2" borderId="1" xfId="0" applyFont="1" applyFill="1" applyBorder="1"/>
    <xf numFmtId="0" fontId="4" fillId="2" borderId="1" xfId="0" applyFont="1" applyFill="1" applyBorder="1"/>
    <xf numFmtId="44" fontId="4" fillId="2" borderId="1" xfId="1" applyFont="1" applyFill="1" applyBorder="1"/>
    <xf numFmtId="0" fontId="0" fillId="5" borderId="1" xfId="0" applyFill="1" applyBorder="1" applyAlignment="1">
      <alignment horizontal="left"/>
    </xf>
    <xf numFmtId="0" fontId="0" fillId="5" borderId="1" xfId="0" applyFill="1" applyBorder="1"/>
    <xf numFmtId="44" fontId="0" fillId="5" borderId="1" xfId="1" applyFont="1" applyFill="1" applyBorder="1"/>
    <xf numFmtId="44" fontId="2" fillId="2" borderId="1" xfId="1" applyFont="1" applyFill="1" applyBorder="1"/>
    <xf numFmtId="0" fontId="0" fillId="0" borderId="0" xfId="0" applyAlignment="1">
      <alignment horizontal="left" wrapText="1"/>
    </xf>
    <xf numFmtId="0" fontId="2" fillId="2" borderId="1" xfId="0" applyFont="1" applyFill="1" applyBorder="1" applyAlignment="1">
      <alignment horizontal="left"/>
    </xf>
    <xf numFmtId="6" fontId="0" fillId="5" borderId="1" xfId="0" applyNumberFormat="1" applyFill="1" applyBorder="1" applyAlignment="1">
      <alignment horizontal="left"/>
    </xf>
    <xf numFmtId="0" fontId="2" fillId="7" borderId="1" xfId="0" applyFont="1" applyFill="1" applyBorder="1" applyAlignment="1">
      <alignment horizontal="left"/>
    </xf>
    <xf numFmtId="0" fontId="4" fillId="2" borderId="1" xfId="0" applyFont="1" applyFill="1" applyBorder="1" applyAlignment="1">
      <alignment horizontal="left"/>
    </xf>
    <xf numFmtId="0" fontId="4" fillId="7" borderId="0" xfId="0" applyFont="1" applyFill="1"/>
    <xf numFmtId="44" fontId="4" fillId="7" borderId="0" xfId="1" applyFont="1" applyFill="1"/>
    <xf numFmtId="0" fontId="4" fillId="7" borderId="0" xfId="0" applyFont="1" applyFill="1" applyAlignment="1">
      <alignment horizontal="left"/>
    </xf>
    <xf numFmtId="44" fontId="0" fillId="8" borderId="1" xfId="1" applyFont="1" applyFill="1" applyBorder="1" applyProtection="1">
      <protection locked="0"/>
    </xf>
    <xf numFmtId="0" fontId="0" fillId="8" borderId="1" xfId="0" applyFill="1" applyBorder="1" applyProtection="1">
      <protection locked="0"/>
    </xf>
    <xf numFmtId="44" fontId="0" fillId="0" borderId="0" xfId="1" applyFont="1" applyAlignment="1">
      <alignment horizontal="right" vertical="center"/>
    </xf>
    <xf numFmtId="0" fontId="0" fillId="8" borderId="0" xfId="0" applyFill="1" applyProtection="1">
      <protection locked="0"/>
    </xf>
    <xf numFmtId="44" fontId="5" fillId="0" borderId="0" xfId="1" applyFont="1" applyAlignment="1">
      <alignment horizontal="right" vertical="center"/>
    </xf>
    <xf numFmtId="0" fontId="0" fillId="0" borderId="0" xfId="0" applyAlignment="1">
      <alignment vertical="center"/>
    </xf>
    <xf numFmtId="44" fontId="2" fillId="9" borderId="0" xfId="1" applyFont="1" applyFill="1"/>
    <xf numFmtId="0" fontId="2" fillId="9" borderId="0" xfId="0" applyFont="1" applyFill="1" applyAlignment="1">
      <alignment horizontal="left"/>
    </xf>
    <xf numFmtId="44" fontId="0" fillId="10" borderId="0" xfId="1" applyFont="1" applyFill="1"/>
    <xf numFmtId="44" fontId="0" fillId="10" borderId="0" xfId="0" applyNumberFormat="1" applyFill="1" applyAlignment="1">
      <alignment horizontal="left"/>
    </xf>
    <xf numFmtId="44" fontId="1" fillId="0" borderId="0" xfId="1" applyFont="1" applyAlignment="1">
      <alignment horizontal="right" vertical="center"/>
    </xf>
    <xf numFmtId="44" fontId="6" fillId="0" borderId="0" xfId="1" applyFont="1" applyAlignment="1">
      <alignment horizontal="right" vertical="top"/>
    </xf>
    <xf numFmtId="0" fontId="2" fillId="7" borderId="1" xfId="0" applyFont="1" applyFill="1" applyBorder="1" applyAlignment="1">
      <alignment horizontal="center" vertical="center" wrapText="1"/>
    </xf>
    <xf numFmtId="44" fontId="0" fillId="4" borderId="1" xfId="1" quotePrefix="1" applyFont="1" applyFill="1" applyBorder="1" applyAlignment="1">
      <alignment horizontal="center"/>
    </xf>
    <xf numFmtId="0" fontId="0" fillId="4"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pplyProtection="1">
      <alignment horizontal="center" vertical="center" wrapText="1"/>
    </xf>
    <xf numFmtId="9" fontId="0" fillId="0" borderId="0" xfId="2" applyFont="1" applyFill="1" applyBorder="1" applyAlignment="1" applyProtection="1">
      <alignment horizontal="center" vertical="center" wrapText="1"/>
    </xf>
    <xf numFmtId="6"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0" xfId="0" applyFont="1" applyFill="1" applyAlignment="1">
      <alignment horizontal="center" vertical="center" wrapText="1"/>
    </xf>
    <xf numFmtId="0" fontId="2" fillId="9" borderId="0" xfId="0" applyFont="1" applyFill="1" applyAlignment="1">
      <alignment horizontal="center" vertical="center" wrapText="1"/>
    </xf>
    <xf numFmtId="44" fontId="0" fillId="10" borderId="0" xfId="0" applyNumberFormat="1" applyFill="1" applyAlignment="1">
      <alignment horizontal="center" vertical="center" wrapText="1"/>
    </xf>
    <xf numFmtId="165" fontId="0" fillId="8" borderId="1" xfId="0" applyNumberFormat="1" applyFill="1" applyBorder="1" applyAlignment="1" applyProtection="1">
      <alignment horizontal="center" vertical="center" wrapText="1"/>
      <protection locked="0"/>
    </xf>
    <xf numFmtId="9" fontId="0" fillId="8" borderId="4" xfId="2" applyFont="1" applyFill="1" applyBorder="1" applyAlignment="1" applyProtection="1">
      <alignment horizontal="left" vertical="center" wrapText="1"/>
      <protection locked="0"/>
    </xf>
    <xf numFmtId="9" fontId="0" fillId="8" borderId="2" xfId="2" applyFont="1" applyFill="1" applyBorder="1" applyAlignment="1" applyProtection="1">
      <alignment horizontal="left" vertical="center" wrapText="1"/>
      <protection locked="0"/>
    </xf>
    <xf numFmtId="9" fontId="0" fillId="8" borderId="3" xfId="2" applyFont="1" applyFill="1" applyBorder="1" applyAlignment="1" applyProtection="1">
      <alignment horizontal="left" vertical="center" wrapText="1"/>
      <protection locked="0"/>
    </xf>
    <xf numFmtId="0" fontId="0" fillId="8" borderId="1" xfId="0" applyFill="1" applyBorder="1" applyAlignment="1" applyProtection="1">
      <alignment horizontal="center" vertical="center" wrapText="1"/>
      <protection locked="0"/>
    </xf>
    <xf numFmtId="166" fontId="0" fillId="8" borderId="1" xfId="0" applyNumberFormat="1" applyFill="1" applyBorder="1" applyAlignment="1" applyProtection="1">
      <alignment horizontal="center" vertical="center" wrapText="1"/>
      <protection locked="0"/>
    </xf>
    <xf numFmtId="43" fontId="0" fillId="4" borderId="5" xfId="3" applyFont="1" applyFill="1" applyBorder="1" applyAlignment="1">
      <alignment horizontal="center" vertical="center" wrapText="1"/>
    </xf>
    <xf numFmtId="43" fontId="0" fillId="4" borderId="6" xfId="3" applyFont="1" applyFill="1" applyBorder="1" applyAlignment="1">
      <alignment horizontal="center" vertical="center" wrapText="1"/>
    </xf>
    <xf numFmtId="43" fontId="0" fillId="4" borderId="7" xfId="3"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left" vertical="center"/>
    </xf>
    <xf numFmtId="0" fontId="0" fillId="4" borderId="6" xfId="0" applyFill="1" applyBorder="1" applyAlignment="1">
      <alignment horizontal="center" vertical="center" wrapText="1"/>
    </xf>
    <xf numFmtId="165" fontId="0" fillId="8" borderId="4" xfId="0" applyNumberFormat="1" applyFill="1" applyBorder="1" applyAlignment="1" applyProtection="1">
      <alignment horizontal="center" vertical="center" wrapText="1"/>
      <protection locked="0"/>
    </xf>
    <xf numFmtId="165" fontId="0" fillId="8" borderId="2" xfId="0" applyNumberFormat="1" applyFill="1" applyBorder="1" applyAlignment="1" applyProtection="1">
      <alignment horizontal="center" vertical="center" wrapText="1"/>
      <protection locked="0"/>
    </xf>
    <xf numFmtId="165" fontId="0" fillId="8" borderId="3" xfId="0" applyNumberFormat="1" applyFill="1" applyBorder="1" applyAlignment="1" applyProtection="1">
      <alignment horizontal="center" vertical="center"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123086</xdr:rowOff>
    </xdr:from>
    <xdr:to>
      <xdr:col>1</xdr:col>
      <xdr:colOff>977100</xdr:colOff>
      <xdr:row>7</xdr:row>
      <xdr:rowOff>94627</xdr:rowOff>
    </xdr:to>
    <xdr:pic>
      <xdr:nvPicPr>
        <xdr:cNvPr id="3" name="Picture 2" descr="StudentAssemblyJHSPH (@JHSPH_SA) / Twitter">
          <a:extLst>
            <a:ext uri="{FF2B5EF4-FFF2-40B4-BE49-F238E27FC236}">
              <a16:creationId xmlns:a16="http://schemas.microsoft.com/office/drawing/2014/main" id="{0A4C8094-B1B9-469B-8DD3-D54F94BD9FC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599" b="9040"/>
        <a:stretch/>
      </xdr:blipFill>
      <xdr:spPr bwMode="auto">
        <a:xfrm>
          <a:off x="1" y="312341"/>
          <a:ext cx="1360590" cy="1077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E29E-2A4B-4C09-8A55-90388BDC0499}">
  <dimension ref="A1:O76"/>
  <sheetViews>
    <sheetView showGridLines="0" tabSelected="1" showWhiteSpace="0" view="pageLayout" zoomScale="55" zoomScaleNormal="85" zoomScalePageLayoutView="55" workbookViewId="0">
      <selection activeCell="C34" sqref="C34"/>
    </sheetView>
  </sheetViews>
  <sheetFormatPr defaultRowHeight="14.5" x14ac:dyDescent="0.35"/>
  <cols>
    <col min="1" max="1" width="5.26953125" style="10" customWidth="1"/>
    <col min="2" max="2" width="30.7265625" bestFit="1" customWidth="1"/>
    <col min="3" max="3" width="11.08984375" style="1" bestFit="1" customWidth="1"/>
    <col min="4" max="4" width="8" bestFit="1" customWidth="1"/>
    <col min="5" max="6" width="13.36328125" style="1" customWidth="1"/>
    <col min="7" max="7" width="24" style="1" bestFit="1" customWidth="1"/>
    <col min="8" max="8" width="47.36328125" style="10" customWidth="1"/>
    <col min="9" max="9" width="53.08984375" style="61" customWidth="1"/>
    <col min="10" max="10" width="14.36328125" style="1" hidden="1" customWidth="1"/>
    <col min="11" max="15" width="9.08984375" customWidth="1"/>
  </cols>
  <sheetData>
    <row r="1" spans="1:15" ht="15" customHeight="1" x14ac:dyDescent="0.35">
      <c r="A1" s="8"/>
      <c r="B1" s="5"/>
      <c r="C1" s="49" t="s">
        <v>70</v>
      </c>
      <c r="D1" s="50" t="s">
        <v>108</v>
      </c>
      <c r="G1" s="11"/>
      <c r="H1" s="37"/>
      <c r="J1" s="13"/>
      <c r="K1" s="2"/>
      <c r="L1" s="2"/>
      <c r="M1" s="2"/>
      <c r="N1" s="2"/>
      <c r="O1" s="2"/>
    </row>
    <row r="2" spans="1:15" x14ac:dyDescent="0.35">
      <c r="A2" s="8"/>
      <c r="B2" s="5"/>
      <c r="C2" s="11"/>
      <c r="D2" s="50" t="s">
        <v>109</v>
      </c>
      <c r="E2" s="11"/>
      <c r="F2" s="11"/>
      <c r="G2" s="11"/>
      <c r="H2" s="37"/>
      <c r="J2" s="13"/>
      <c r="K2" s="2"/>
      <c r="L2" s="2"/>
      <c r="M2" s="2"/>
      <c r="N2" s="2"/>
      <c r="O2" s="2"/>
    </row>
    <row r="3" spans="1:15" x14ac:dyDescent="0.35">
      <c r="A3" s="8"/>
      <c r="B3" s="5"/>
      <c r="C3" s="47" t="s">
        <v>66</v>
      </c>
      <c r="D3" s="74"/>
      <c r="E3" s="74"/>
      <c r="F3" s="74"/>
      <c r="G3" s="74"/>
      <c r="H3" s="74"/>
      <c r="I3" s="62"/>
      <c r="J3" s="13"/>
      <c r="K3" s="2"/>
      <c r="L3" s="2"/>
      <c r="M3" s="2"/>
      <c r="N3" s="2"/>
      <c r="O3" s="2"/>
    </row>
    <row r="4" spans="1:15" x14ac:dyDescent="0.35">
      <c r="A4" s="8"/>
      <c r="B4" s="5"/>
      <c r="C4" s="47" t="s">
        <v>67</v>
      </c>
      <c r="D4" s="74"/>
      <c r="E4" s="74"/>
      <c r="F4" s="74"/>
      <c r="G4" s="74"/>
      <c r="H4" s="74"/>
      <c r="I4" s="62"/>
      <c r="J4" s="13"/>
      <c r="K4" s="2"/>
      <c r="L4" s="2"/>
      <c r="M4" s="2"/>
      <c r="N4" s="2"/>
      <c r="O4" s="2"/>
    </row>
    <row r="5" spans="1:15" x14ac:dyDescent="0.35">
      <c r="A5" s="8"/>
      <c r="B5" s="5"/>
      <c r="C5" s="47" t="s">
        <v>68</v>
      </c>
      <c r="D5" s="74"/>
      <c r="E5" s="74"/>
      <c r="F5" s="74"/>
      <c r="G5" s="74"/>
      <c r="H5" s="74"/>
      <c r="I5" s="62"/>
      <c r="J5" s="13"/>
      <c r="K5" s="2"/>
      <c r="L5" s="2"/>
      <c r="M5" s="2"/>
      <c r="N5" s="2"/>
      <c r="O5" s="2"/>
    </row>
    <row r="6" spans="1:15" x14ac:dyDescent="0.35">
      <c r="A6" s="8"/>
      <c r="B6" s="5"/>
      <c r="C6" s="47" t="s">
        <v>69</v>
      </c>
      <c r="D6" s="74"/>
      <c r="E6" s="74"/>
      <c r="F6" s="74"/>
      <c r="G6" s="74"/>
      <c r="H6" s="74"/>
      <c r="I6" s="62"/>
      <c r="J6" s="13"/>
      <c r="K6" s="2"/>
      <c r="L6" s="2"/>
      <c r="M6" s="2"/>
      <c r="N6" s="2"/>
      <c r="O6" s="2"/>
    </row>
    <row r="7" spans="1:15" x14ac:dyDescent="0.35">
      <c r="A7" s="8"/>
      <c r="B7" s="5"/>
      <c r="C7" s="47" t="s">
        <v>105</v>
      </c>
      <c r="D7" s="75"/>
      <c r="E7" s="75"/>
      <c r="F7" s="75"/>
      <c r="G7" s="75"/>
      <c r="H7" s="75"/>
      <c r="I7" s="62"/>
      <c r="J7" s="13"/>
      <c r="K7" s="2"/>
      <c r="L7" s="2"/>
      <c r="M7" s="2"/>
      <c r="N7" s="2"/>
      <c r="O7" s="2"/>
    </row>
    <row r="8" spans="1:15" x14ac:dyDescent="0.35">
      <c r="A8" s="8"/>
      <c r="C8" s="47" t="s">
        <v>106</v>
      </c>
      <c r="D8" s="70"/>
      <c r="E8" s="70"/>
      <c r="F8" s="70"/>
      <c r="G8" s="70"/>
      <c r="H8" s="70"/>
      <c r="I8" s="62"/>
      <c r="J8" s="13"/>
      <c r="K8" s="2"/>
      <c r="L8" s="2"/>
      <c r="M8" s="2"/>
      <c r="N8" s="2"/>
      <c r="O8" s="2"/>
    </row>
    <row r="9" spans="1:15" x14ac:dyDescent="0.35">
      <c r="A9" s="8"/>
      <c r="C9" s="47" t="s">
        <v>114</v>
      </c>
      <c r="D9" s="86"/>
      <c r="E9" s="87"/>
      <c r="F9" s="87"/>
      <c r="G9" s="87"/>
      <c r="H9" s="88"/>
      <c r="I9" s="62"/>
      <c r="J9" s="13"/>
      <c r="K9" s="2"/>
      <c r="L9" s="2"/>
      <c r="M9" s="2"/>
      <c r="N9" s="2"/>
      <c r="O9" s="2"/>
    </row>
    <row r="10" spans="1:15" x14ac:dyDescent="0.35">
      <c r="A10" s="8"/>
      <c r="C10" s="55" t="s">
        <v>78</v>
      </c>
      <c r="D10" s="71"/>
      <c r="E10" s="72"/>
      <c r="F10" s="72"/>
      <c r="G10" s="72"/>
      <c r="H10" s="73"/>
      <c r="I10" s="63"/>
      <c r="J10" s="13"/>
      <c r="K10" s="2"/>
      <c r="L10" s="2"/>
      <c r="M10" s="2"/>
      <c r="N10" s="2"/>
      <c r="O10" s="2"/>
    </row>
    <row r="11" spans="1:15" x14ac:dyDescent="0.35">
      <c r="A11" s="9"/>
      <c r="B11" s="4"/>
      <c r="C11" s="56" t="s">
        <v>79</v>
      </c>
      <c r="D11" s="4"/>
    </row>
    <row r="12" spans="1:15" s="3" customFormat="1" x14ac:dyDescent="0.35">
      <c r="A12" s="19" t="s">
        <v>1</v>
      </c>
      <c r="B12" s="20"/>
      <c r="C12" s="21" t="s">
        <v>2</v>
      </c>
      <c r="D12" s="20" t="s">
        <v>0</v>
      </c>
      <c r="E12" s="21" t="s">
        <v>3</v>
      </c>
      <c r="F12" s="21" t="s">
        <v>73</v>
      </c>
      <c r="G12" s="21" t="s">
        <v>16</v>
      </c>
      <c r="H12" s="23" t="s">
        <v>10</v>
      </c>
      <c r="I12" s="57" t="s">
        <v>93</v>
      </c>
      <c r="J12" s="24" t="s">
        <v>21</v>
      </c>
    </row>
    <row r="13" spans="1:15" x14ac:dyDescent="0.35">
      <c r="A13" s="16">
        <v>1.1000000000000001</v>
      </c>
      <c r="B13" s="17" t="s">
        <v>11</v>
      </c>
      <c r="C13" s="45"/>
      <c r="D13" s="46"/>
      <c r="E13" s="18">
        <f>C13*D13</f>
        <v>0</v>
      </c>
      <c r="F13" s="18">
        <f>(C13*D13)*$D$10</f>
        <v>0</v>
      </c>
      <c r="G13" s="45"/>
      <c r="H13" s="16" t="s">
        <v>107</v>
      </c>
      <c r="I13" s="76" t="s">
        <v>104</v>
      </c>
      <c r="J13" s="18"/>
    </row>
    <row r="14" spans="1:15" x14ac:dyDescent="0.35">
      <c r="A14" s="16">
        <v>1.2</v>
      </c>
      <c r="B14" s="17" t="s">
        <v>12</v>
      </c>
      <c r="C14" s="45"/>
      <c r="D14" s="46"/>
      <c r="E14" s="18">
        <f t="shared" ref="E14:E17" si="0">C14*D14</f>
        <v>0</v>
      </c>
      <c r="F14" s="18">
        <f>(C14*D14)*$D$10</f>
        <v>0</v>
      </c>
      <c r="G14" s="45"/>
      <c r="H14" s="16" t="s">
        <v>98</v>
      </c>
      <c r="I14" s="77"/>
      <c r="J14" s="18"/>
    </row>
    <row r="15" spans="1:15" x14ac:dyDescent="0.35">
      <c r="A15" s="16">
        <v>1.3</v>
      </c>
      <c r="B15" s="17" t="s">
        <v>13</v>
      </c>
      <c r="C15" s="45"/>
      <c r="D15" s="46"/>
      <c r="E15" s="18">
        <f t="shared" si="0"/>
        <v>0</v>
      </c>
      <c r="F15" s="18">
        <f t="shared" ref="F15" si="1">(C15*D15)*$D$10</f>
        <v>0</v>
      </c>
      <c r="G15" s="45"/>
      <c r="H15" s="16" t="s">
        <v>76</v>
      </c>
      <c r="I15" s="77"/>
      <c r="J15" s="18"/>
    </row>
    <row r="16" spans="1:15" x14ac:dyDescent="0.35">
      <c r="A16" s="16">
        <v>1.4</v>
      </c>
      <c r="B16" s="17" t="s">
        <v>14</v>
      </c>
      <c r="C16" s="45"/>
      <c r="D16" s="46"/>
      <c r="E16" s="18">
        <f>C16*D16</f>
        <v>0</v>
      </c>
      <c r="F16" s="18">
        <f>(C16*D16)*$D$10</f>
        <v>0</v>
      </c>
      <c r="G16" s="45"/>
      <c r="H16" s="16" t="s">
        <v>77</v>
      </c>
      <c r="I16" s="77"/>
      <c r="J16" s="18"/>
    </row>
    <row r="17" spans="1:10" x14ac:dyDescent="0.35">
      <c r="A17" s="16">
        <v>1.5</v>
      </c>
      <c r="B17" s="17" t="s">
        <v>15</v>
      </c>
      <c r="C17" s="45"/>
      <c r="D17" s="46"/>
      <c r="E17" s="18">
        <f t="shared" si="0"/>
        <v>0</v>
      </c>
      <c r="F17" s="18">
        <f>(C17*D17)*$D$10</f>
        <v>0</v>
      </c>
      <c r="G17" s="45"/>
      <c r="H17" s="16" t="s">
        <v>100</v>
      </c>
      <c r="I17" s="77"/>
      <c r="J17" s="18"/>
    </row>
    <row r="18" spans="1:10" x14ac:dyDescent="0.35">
      <c r="A18" s="16">
        <v>1.6</v>
      </c>
      <c r="B18" s="17" t="s">
        <v>82</v>
      </c>
      <c r="C18" s="58" t="s">
        <v>102</v>
      </c>
      <c r="D18" s="58" t="s">
        <v>102</v>
      </c>
      <c r="E18" s="45"/>
      <c r="F18" s="58" t="s">
        <v>102</v>
      </c>
      <c r="G18" s="45"/>
      <c r="H18" s="16" t="s">
        <v>110</v>
      </c>
      <c r="I18" s="78"/>
      <c r="J18" s="18"/>
    </row>
    <row r="19" spans="1:10" s="15" customFormat="1" x14ac:dyDescent="0.35">
      <c r="A19" s="26" t="s">
        <v>9</v>
      </c>
      <c r="B19" s="26"/>
      <c r="C19" s="27"/>
      <c r="D19" s="26"/>
      <c r="E19" s="27">
        <f>SUM(E13:E18)</f>
        <v>0</v>
      </c>
      <c r="F19" s="27">
        <f>SUM(F13:F17,E18)</f>
        <v>0</v>
      </c>
      <c r="G19" s="27">
        <f>SUM(G13:G18)</f>
        <v>0</v>
      </c>
      <c r="H19" s="40"/>
      <c r="I19" s="57"/>
      <c r="J19" s="27">
        <f>SUM(J13:J18)</f>
        <v>0</v>
      </c>
    </row>
    <row r="21" spans="1:10" x14ac:dyDescent="0.35">
      <c r="A21" s="7" t="s">
        <v>4</v>
      </c>
      <c r="B21" s="6"/>
      <c r="C21" s="12" t="s">
        <v>2</v>
      </c>
      <c r="D21" s="6" t="s">
        <v>0</v>
      </c>
      <c r="E21" s="12" t="s">
        <v>3</v>
      </c>
      <c r="F21" s="12" t="s">
        <v>73</v>
      </c>
      <c r="G21" s="12" t="s">
        <v>16</v>
      </c>
      <c r="H21" s="28" t="s">
        <v>10</v>
      </c>
      <c r="I21" s="60" t="s">
        <v>93</v>
      </c>
      <c r="J21" s="29" t="s">
        <v>21</v>
      </c>
    </row>
    <row r="22" spans="1:10" x14ac:dyDescent="0.35">
      <c r="A22" s="33">
        <v>2.1</v>
      </c>
      <c r="B22" s="34" t="s">
        <v>18</v>
      </c>
      <c r="C22" s="45"/>
      <c r="D22" s="46"/>
      <c r="E22" s="35">
        <f>C22*D22</f>
        <v>0</v>
      </c>
      <c r="F22" s="35">
        <f>C22*D22*$D$10</f>
        <v>0</v>
      </c>
      <c r="G22" s="45"/>
      <c r="H22" s="39">
        <v>50</v>
      </c>
      <c r="I22" s="64"/>
      <c r="J22" s="35"/>
    </row>
    <row r="23" spans="1:10" x14ac:dyDescent="0.35">
      <c r="A23" s="33">
        <v>2.2000000000000002</v>
      </c>
      <c r="B23" s="34" t="s">
        <v>80</v>
      </c>
      <c r="C23" s="45"/>
      <c r="D23" s="46"/>
      <c r="E23" s="35">
        <f t="shared" ref="E23:E24" si="2">C23*D23</f>
        <v>0</v>
      </c>
      <c r="F23" s="35">
        <f t="shared" ref="F23:F24" si="3">C23*D23*$D$10</f>
        <v>0</v>
      </c>
      <c r="G23" s="45"/>
      <c r="H23" s="39">
        <v>120</v>
      </c>
      <c r="I23" s="64"/>
      <c r="J23" s="35"/>
    </row>
    <row r="24" spans="1:10" x14ac:dyDescent="0.35">
      <c r="A24" s="33">
        <v>2.2999999999999998</v>
      </c>
      <c r="B24" s="34" t="s">
        <v>81</v>
      </c>
      <c r="C24" s="45"/>
      <c r="D24" s="46"/>
      <c r="E24" s="35">
        <f t="shared" si="2"/>
        <v>0</v>
      </c>
      <c r="F24" s="35">
        <f t="shared" si="3"/>
        <v>0</v>
      </c>
      <c r="G24" s="45"/>
      <c r="H24" s="39" t="s">
        <v>111</v>
      </c>
      <c r="I24" s="64" t="s">
        <v>112</v>
      </c>
      <c r="J24" s="35"/>
    </row>
    <row r="25" spans="1:10" s="15" customFormat="1" x14ac:dyDescent="0.35">
      <c r="A25" s="30" t="s">
        <v>17</v>
      </c>
      <c r="B25" s="30"/>
      <c r="C25" s="36"/>
      <c r="D25" s="30"/>
      <c r="E25" s="36">
        <f>SUM(E22:E24)</f>
        <v>0</v>
      </c>
      <c r="F25" s="36">
        <f>SUM(F22:F24)</f>
        <v>0</v>
      </c>
      <c r="G25" s="36">
        <f>SUM(G22:G24)</f>
        <v>0</v>
      </c>
      <c r="H25" s="38"/>
      <c r="I25" s="60"/>
      <c r="J25" s="36">
        <f>SUM(J22:J24)</f>
        <v>0</v>
      </c>
    </row>
    <row r="27" spans="1:10" x14ac:dyDescent="0.35">
      <c r="A27" s="19" t="s">
        <v>19</v>
      </c>
      <c r="B27" s="20"/>
      <c r="C27" s="21" t="s">
        <v>2</v>
      </c>
      <c r="D27" s="20" t="s">
        <v>0</v>
      </c>
      <c r="E27" s="21" t="s">
        <v>3</v>
      </c>
      <c r="F27" s="21" t="s">
        <v>73</v>
      </c>
      <c r="G27" s="21" t="s">
        <v>16</v>
      </c>
      <c r="H27" s="23" t="s">
        <v>10</v>
      </c>
      <c r="I27" s="57" t="s">
        <v>93</v>
      </c>
      <c r="J27" s="24" t="s">
        <v>21</v>
      </c>
    </row>
    <row r="28" spans="1:10" x14ac:dyDescent="0.35">
      <c r="A28" s="16">
        <v>3.1</v>
      </c>
      <c r="B28" s="17" t="s">
        <v>58</v>
      </c>
      <c r="C28" s="45"/>
      <c r="D28" s="46"/>
      <c r="E28" s="18">
        <f>C28*D28</f>
        <v>0</v>
      </c>
      <c r="F28" s="18">
        <f>C28*D28*$D$10</f>
        <v>0</v>
      </c>
      <c r="G28" s="45"/>
      <c r="H28" s="84" t="s">
        <v>99</v>
      </c>
      <c r="I28" s="59"/>
      <c r="J28" s="18"/>
    </row>
    <row r="29" spans="1:10" x14ac:dyDescent="0.35">
      <c r="A29" s="16">
        <v>3.2</v>
      </c>
      <c r="B29" s="17" t="s">
        <v>59</v>
      </c>
      <c r="C29" s="45"/>
      <c r="D29" s="46"/>
      <c r="E29" s="18">
        <f t="shared" ref="E29:E30" si="4">C29*D29</f>
        <v>0</v>
      </c>
      <c r="F29" s="18">
        <f t="shared" ref="F29:F30" si="5">C29*D29*$D$10</f>
        <v>0</v>
      </c>
      <c r="G29" s="45"/>
      <c r="H29" s="84"/>
      <c r="I29" s="59"/>
      <c r="J29" s="18"/>
    </row>
    <row r="30" spans="1:10" x14ac:dyDescent="0.35">
      <c r="A30" s="16">
        <v>3.3</v>
      </c>
      <c r="B30" s="17" t="s">
        <v>60</v>
      </c>
      <c r="C30" s="45"/>
      <c r="D30" s="46"/>
      <c r="E30" s="18">
        <f t="shared" si="4"/>
        <v>0</v>
      </c>
      <c r="F30" s="18">
        <f t="shared" si="5"/>
        <v>0</v>
      </c>
      <c r="G30" s="45"/>
      <c r="H30" s="16" t="s">
        <v>75</v>
      </c>
      <c r="I30" s="59"/>
      <c r="J30" s="18"/>
    </row>
    <row r="31" spans="1:10" s="15" customFormat="1" x14ac:dyDescent="0.35">
      <c r="A31" s="26" t="s">
        <v>20</v>
      </c>
      <c r="B31" s="26"/>
      <c r="C31" s="27"/>
      <c r="D31" s="26"/>
      <c r="E31" s="27">
        <f>SUM(E28:E30)</f>
        <v>0</v>
      </c>
      <c r="F31" s="27">
        <f>SUM(F28:F30)</f>
        <v>0</v>
      </c>
      <c r="G31" s="27">
        <f>SUM(G28:G30)</f>
        <v>0</v>
      </c>
      <c r="H31" s="40"/>
      <c r="I31" s="57"/>
      <c r="J31" s="27">
        <f>SUM(J28:J30)</f>
        <v>0</v>
      </c>
    </row>
    <row r="33" spans="1:10" x14ac:dyDescent="0.35">
      <c r="A33" s="7" t="s">
        <v>71</v>
      </c>
      <c r="B33" s="6"/>
      <c r="C33" s="12" t="s">
        <v>2</v>
      </c>
      <c r="D33" s="6" t="s">
        <v>0</v>
      </c>
      <c r="E33" s="12" t="s">
        <v>3</v>
      </c>
      <c r="F33" s="12" t="s">
        <v>73</v>
      </c>
      <c r="G33" s="12" t="s">
        <v>16</v>
      </c>
      <c r="H33" s="28" t="s">
        <v>10</v>
      </c>
      <c r="I33" s="60" t="s">
        <v>93</v>
      </c>
      <c r="J33" s="29" t="s">
        <v>21</v>
      </c>
    </row>
    <row r="34" spans="1:10" x14ac:dyDescent="0.35">
      <c r="A34" s="33">
        <v>4.0999999999999996</v>
      </c>
      <c r="B34" s="34" t="s">
        <v>64</v>
      </c>
      <c r="C34" s="45"/>
      <c r="D34" s="46"/>
      <c r="E34" s="35">
        <f>C34*D34</f>
        <v>0</v>
      </c>
      <c r="F34" s="35">
        <f>C34*D34*D10</f>
        <v>0</v>
      </c>
      <c r="G34" s="45"/>
      <c r="H34" s="33" t="s">
        <v>45</v>
      </c>
      <c r="I34" s="79" t="s">
        <v>103</v>
      </c>
      <c r="J34" s="35"/>
    </row>
    <row r="35" spans="1:10" x14ac:dyDescent="0.35">
      <c r="A35" s="33">
        <v>4.2</v>
      </c>
      <c r="B35" s="34" t="s">
        <v>65</v>
      </c>
      <c r="C35" s="45"/>
      <c r="D35" s="46"/>
      <c r="E35" s="35">
        <f>C35*D35</f>
        <v>0</v>
      </c>
      <c r="F35" s="35">
        <f>C35*D35*$D$10</f>
        <v>0</v>
      </c>
      <c r="G35" s="45"/>
      <c r="H35" s="33" t="s">
        <v>74</v>
      </c>
      <c r="I35" s="80"/>
      <c r="J35" s="35"/>
    </row>
    <row r="36" spans="1:10" s="15" customFormat="1" x14ac:dyDescent="0.35">
      <c r="A36" s="30" t="s">
        <v>36</v>
      </c>
      <c r="B36" s="30"/>
      <c r="C36" s="36"/>
      <c r="D36" s="30"/>
      <c r="E36" s="36">
        <f>SUM(E34:E35)</f>
        <v>0</v>
      </c>
      <c r="F36" s="36">
        <f>SUM(F34:F35)</f>
        <v>0</v>
      </c>
      <c r="G36" s="36">
        <f>SUM(G34:G35)</f>
        <v>0</v>
      </c>
      <c r="H36" s="38"/>
      <c r="I36" s="60"/>
      <c r="J36" s="36">
        <f>SUM(J34:J35)</f>
        <v>0</v>
      </c>
    </row>
    <row r="38" spans="1:10" x14ac:dyDescent="0.35">
      <c r="A38" s="19" t="s">
        <v>22</v>
      </c>
      <c r="B38" s="20"/>
      <c r="C38" s="21" t="s">
        <v>2</v>
      </c>
      <c r="D38" s="20" t="s">
        <v>0</v>
      </c>
      <c r="E38" s="21" t="s">
        <v>3</v>
      </c>
      <c r="F38" s="21" t="s">
        <v>73</v>
      </c>
      <c r="G38" s="21" t="s">
        <v>16</v>
      </c>
      <c r="H38" s="23" t="s">
        <v>10</v>
      </c>
      <c r="I38" s="57" t="s">
        <v>93</v>
      </c>
      <c r="J38" s="24" t="s">
        <v>21</v>
      </c>
    </row>
    <row r="39" spans="1:10" x14ac:dyDescent="0.35">
      <c r="A39" s="16">
        <v>5.0999999999999996</v>
      </c>
      <c r="B39" s="17" t="s">
        <v>23</v>
      </c>
      <c r="C39" s="45"/>
      <c r="D39" s="46"/>
      <c r="E39" s="18">
        <f>C39*D39</f>
        <v>0</v>
      </c>
      <c r="F39" s="18">
        <f>C39*D39*$D$10</f>
        <v>0</v>
      </c>
      <c r="G39" s="45"/>
      <c r="H39" s="16" t="s">
        <v>91</v>
      </c>
      <c r="I39" s="82" t="s">
        <v>113</v>
      </c>
      <c r="J39" s="18"/>
    </row>
    <row r="40" spans="1:10" x14ac:dyDescent="0.35">
      <c r="A40" s="16">
        <v>5.2</v>
      </c>
      <c r="B40" s="17" t="s">
        <v>24</v>
      </c>
      <c r="C40" s="45"/>
      <c r="D40" s="46"/>
      <c r="E40" s="18">
        <f t="shared" ref="E40:E45" si="6">C40*D40</f>
        <v>0</v>
      </c>
      <c r="F40" s="18">
        <f t="shared" ref="F40:F45" si="7">C40*D40*$D$10</f>
        <v>0</v>
      </c>
      <c r="G40" s="45"/>
      <c r="H40" s="16" t="s">
        <v>46</v>
      </c>
      <c r="I40" s="85"/>
      <c r="J40" s="18"/>
    </row>
    <row r="41" spans="1:10" x14ac:dyDescent="0.35">
      <c r="A41" s="16">
        <v>5.3</v>
      </c>
      <c r="B41" s="17" t="s">
        <v>25</v>
      </c>
      <c r="C41" s="45"/>
      <c r="D41" s="46"/>
      <c r="E41" s="18">
        <f t="shared" si="6"/>
        <v>0</v>
      </c>
      <c r="F41" s="18">
        <f t="shared" si="7"/>
        <v>0</v>
      </c>
      <c r="G41" s="45"/>
      <c r="H41" s="16" t="s">
        <v>92</v>
      </c>
      <c r="I41" s="85"/>
      <c r="J41" s="18"/>
    </row>
    <row r="42" spans="1:10" x14ac:dyDescent="0.35">
      <c r="A42" s="16">
        <v>5.4</v>
      </c>
      <c r="B42" s="17" t="s">
        <v>26</v>
      </c>
      <c r="C42" s="25">
        <v>0.58499999999999996</v>
      </c>
      <c r="D42" s="46"/>
      <c r="E42" s="18">
        <f t="shared" si="6"/>
        <v>0</v>
      </c>
      <c r="F42" s="18">
        <f t="shared" si="7"/>
        <v>0</v>
      </c>
      <c r="G42" s="45"/>
      <c r="H42" s="16" t="s">
        <v>96</v>
      </c>
      <c r="I42" s="85"/>
      <c r="J42" s="18"/>
    </row>
    <row r="43" spans="1:10" x14ac:dyDescent="0.35">
      <c r="A43" s="16">
        <v>5.5</v>
      </c>
      <c r="B43" s="17" t="s">
        <v>27</v>
      </c>
      <c r="C43" s="45"/>
      <c r="D43" s="48"/>
      <c r="E43" s="18">
        <f t="shared" si="6"/>
        <v>0</v>
      </c>
      <c r="F43" s="18">
        <f t="shared" si="7"/>
        <v>0</v>
      </c>
      <c r="G43" s="45"/>
      <c r="H43" s="16" t="s">
        <v>47</v>
      </c>
      <c r="I43" s="85"/>
      <c r="J43" s="18"/>
    </row>
    <row r="44" spans="1:10" x14ac:dyDescent="0.35">
      <c r="A44" s="16">
        <v>5.6</v>
      </c>
      <c r="B44" s="17" t="s">
        <v>28</v>
      </c>
      <c r="C44" s="45"/>
      <c r="D44" s="46"/>
      <c r="E44" s="18">
        <f t="shared" si="6"/>
        <v>0</v>
      </c>
      <c r="F44" s="18">
        <f t="shared" si="7"/>
        <v>0</v>
      </c>
      <c r="G44" s="45"/>
      <c r="H44" s="16" t="s">
        <v>48</v>
      </c>
      <c r="I44" s="85"/>
      <c r="J44" s="18"/>
    </row>
    <row r="45" spans="1:10" x14ac:dyDescent="0.35">
      <c r="A45" s="16">
        <v>5.7</v>
      </c>
      <c r="B45" s="17" t="s">
        <v>29</v>
      </c>
      <c r="C45" s="45"/>
      <c r="D45" s="46"/>
      <c r="E45" s="18">
        <f t="shared" si="6"/>
        <v>0</v>
      </c>
      <c r="F45" s="18">
        <f t="shared" si="7"/>
        <v>0</v>
      </c>
      <c r="G45" s="45"/>
      <c r="H45" s="16" t="s">
        <v>49</v>
      </c>
      <c r="I45" s="83"/>
      <c r="J45" s="18"/>
    </row>
    <row r="46" spans="1:10" x14ac:dyDescent="0.35">
      <c r="A46" s="26" t="s">
        <v>35</v>
      </c>
      <c r="B46" s="26"/>
      <c r="C46" s="27"/>
      <c r="D46" s="26"/>
      <c r="E46" s="27">
        <f>SUM(E39:E45)</f>
        <v>0</v>
      </c>
      <c r="F46" s="27">
        <f>SUM(F39:F45)</f>
        <v>0</v>
      </c>
      <c r="G46" s="27">
        <f>SUM(G39:G45)</f>
        <v>0</v>
      </c>
      <c r="H46" s="40"/>
      <c r="I46" s="57"/>
      <c r="J46" s="24">
        <f>SUM(J39:J45)</f>
        <v>0</v>
      </c>
    </row>
    <row r="48" spans="1:10" x14ac:dyDescent="0.35">
      <c r="A48" s="7" t="s">
        <v>30</v>
      </c>
      <c r="B48" s="6"/>
      <c r="C48" s="12" t="s">
        <v>2</v>
      </c>
      <c r="D48" s="6" t="s">
        <v>0</v>
      </c>
      <c r="E48" s="12" t="s">
        <v>3</v>
      </c>
      <c r="F48" s="12" t="s">
        <v>73</v>
      </c>
      <c r="G48" s="12" t="s">
        <v>16</v>
      </c>
      <c r="H48" s="28" t="s">
        <v>10</v>
      </c>
      <c r="I48" s="60" t="s">
        <v>93</v>
      </c>
      <c r="J48" s="29" t="s">
        <v>21</v>
      </c>
    </row>
    <row r="49" spans="1:10" x14ac:dyDescent="0.35">
      <c r="A49" s="33">
        <v>6.1</v>
      </c>
      <c r="B49" s="34" t="s">
        <v>31</v>
      </c>
      <c r="C49" s="45"/>
      <c r="D49" s="46"/>
      <c r="E49" s="35">
        <f>C49*D49</f>
        <v>0</v>
      </c>
      <c r="F49" s="35">
        <f>C49*D49*$D$10</f>
        <v>0</v>
      </c>
      <c r="G49" s="45"/>
      <c r="H49" s="33" t="s">
        <v>50</v>
      </c>
      <c r="I49" s="65"/>
      <c r="J49" s="35"/>
    </row>
    <row r="50" spans="1:10" x14ac:dyDescent="0.35">
      <c r="A50" s="33">
        <v>6.2</v>
      </c>
      <c r="B50" s="34" t="s">
        <v>32</v>
      </c>
      <c r="C50" s="45"/>
      <c r="D50" s="46"/>
      <c r="E50" s="35">
        <f t="shared" ref="E50:E52" si="8">C50*D50</f>
        <v>0</v>
      </c>
      <c r="F50" s="35">
        <f t="shared" ref="F50:F52" si="9">C50*D50*$D$10</f>
        <v>0</v>
      </c>
      <c r="G50" s="45"/>
      <c r="H50" s="33" t="s">
        <v>51</v>
      </c>
      <c r="I50" s="65"/>
      <c r="J50" s="35"/>
    </row>
    <row r="51" spans="1:10" x14ac:dyDescent="0.35">
      <c r="A51" s="33">
        <v>6.3</v>
      </c>
      <c r="B51" s="34" t="s">
        <v>33</v>
      </c>
      <c r="C51" s="45"/>
      <c r="D51" s="46"/>
      <c r="E51" s="35">
        <f t="shared" si="8"/>
        <v>0</v>
      </c>
      <c r="F51" s="35">
        <f t="shared" si="9"/>
        <v>0</v>
      </c>
      <c r="G51" s="45"/>
      <c r="H51" s="33" t="s">
        <v>53</v>
      </c>
      <c r="I51" s="65"/>
      <c r="J51" s="35"/>
    </row>
    <row r="52" spans="1:10" x14ac:dyDescent="0.35">
      <c r="A52" s="33">
        <v>6.4</v>
      </c>
      <c r="B52" s="34" t="s">
        <v>34</v>
      </c>
      <c r="C52" s="45"/>
      <c r="D52" s="46"/>
      <c r="E52" s="35">
        <f t="shared" si="8"/>
        <v>0</v>
      </c>
      <c r="F52" s="35">
        <f t="shared" si="9"/>
        <v>0</v>
      </c>
      <c r="G52" s="45"/>
      <c r="H52" s="33" t="s">
        <v>52</v>
      </c>
      <c r="I52" s="65"/>
      <c r="J52" s="35"/>
    </row>
    <row r="53" spans="1:10" x14ac:dyDescent="0.35">
      <c r="A53" s="30" t="s">
        <v>72</v>
      </c>
      <c r="B53" s="30"/>
      <c r="C53" s="36"/>
      <c r="D53" s="30"/>
      <c r="E53" s="36">
        <f>SUM(E49:E52)</f>
        <v>0</v>
      </c>
      <c r="F53" s="36">
        <f>SUM(F49:F52)</f>
        <v>0</v>
      </c>
      <c r="G53" s="36">
        <f>SUM(G49:G52)</f>
        <v>0</v>
      </c>
      <c r="H53" s="38"/>
      <c r="I53" s="60"/>
      <c r="J53" s="29">
        <f>SUM(J49:J52)</f>
        <v>0</v>
      </c>
    </row>
    <row r="55" spans="1:10" x14ac:dyDescent="0.35">
      <c r="A55" s="19" t="s">
        <v>5</v>
      </c>
      <c r="B55" s="20"/>
      <c r="C55" s="21" t="s">
        <v>2</v>
      </c>
      <c r="D55" s="20" t="s">
        <v>0</v>
      </c>
      <c r="E55" s="21" t="s">
        <v>3</v>
      </c>
      <c r="F55" s="21" t="s">
        <v>73</v>
      </c>
      <c r="G55" s="21" t="s">
        <v>16</v>
      </c>
      <c r="H55" s="23" t="s">
        <v>10</v>
      </c>
      <c r="I55" s="57" t="s">
        <v>93</v>
      </c>
      <c r="J55" s="24" t="s">
        <v>21</v>
      </c>
    </row>
    <row r="56" spans="1:10" x14ac:dyDescent="0.35">
      <c r="A56" s="16">
        <v>7.1</v>
      </c>
      <c r="B56" s="17" t="s">
        <v>7</v>
      </c>
      <c r="C56" s="45"/>
      <c r="D56" s="46"/>
      <c r="E56" s="18">
        <f>C56*D56</f>
        <v>0</v>
      </c>
      <c r="F56" s="18">
        <f>C56*D56*$D$10</f>
        <v>0</v>
      </c>
      <c r="G56" s="45"/>
      <c r="H56" s="16" t="s">
        <v>54</v>
      </c>
      <c r="I56" s="59"/>
      <c r="J56" s="18"/>
    </row>
    <row r="57" spans="1:10" x14ac:dyDescent="0.35">
      <c r="A57" s="16">
        <v>7.2</v>
      </c>
      <c r="B57" s="17" t="s">
        <v>8</v>
      </c>
      <c r="C57" s="45"/>
      <c r="D57" s="46"/>
      <c r="E57" s="18">
        <f t="shared" ref="E57:E58" si="10">C57*D57</f>
        <v>0</v>
      </c>
      <c r="F57" s="18">
        <f t="shared" ref="F57:F58" si="11">C57*D57*$D$10</f>
        <v>0</v>
      </c>
      <c r="G57" s="45"/>
      <c r="H57" s="16" t="s">
        <v>55</v>
      </c>
      <c r="I57" s="59"/>
      <c r="J57" s="18"/>
    </row>
    <row r="58" spans="1:10" x14ac:dyDescent="0.35">
      <c r="A58" s="16">
        <v>7.3</v>
      </c>
      <c r="B58" s="17" t="s">
        <v>6</v>
      </c>
      <c r="C58" s="45"/>
      <c r="D58" s="46"/>
      <c r="E58" s="18">
        <f t="shared" si="10"/>
        <v>0</v>
      </c>
      <c r="F58" s="18">
        <f t="shared" si="11"/>
        <v>0</v>
      </c>
      <c r="G58" s="45"/>
      <c r="H58" s="16" t="s">
        <v>55</v>
      </c>
      <c r="I58" s="59"/>
      <c r="J58" s="18"/>
    </row>
    <row r="59" spans="1:10" x14ac:dyDescent="0.35">
      <c r="A59" s="26" t="s">
        <v>37</v>
      </c>
      <c r="B59" s="26"/>
      <c r="C59" s="27"/>
      <c r="D59" s="26"/>
      <c r="E59" s="27">
        <f>SUM(E56:E58)</f>
        <v>0</v>
      </c>
      <c r="F59" s="27">
        <f>SUM(F56:F58)</f>
        <v>0</v>
      </c>
      <c r="G59" s="27">
        <f>SUM(G56:G58)</f>
        <v>0</v>
      </c>
      <c r="H59" s="40"/>
      <c r="I59" s="57"/>
      <c r="J59" s="27">
        <f>SUM(J56:J58)</f>
        <v>0</v>
      </c>
    </row>
    <row r="61" spans="1:10" x14ac:dyDescent="0.35">
      <c r="A61" s="7" t="s">
        <v>38</v>
      </c>
      <c r="B61" s="6"/>
      <c r="C61" s="12" t="s">
        <v>2</v>
      </c>
      <c r="D61" s="6" t="s">
        <v>0</v>
      </c>
      <c r="E61" s="12" t="s">
        <v>3</v>
      </c>
      <c r="F61" s="12" t="s">
        <v>73</v>
      </c>
      <c r="G61" s="12" t="s">
        <v>16</v>
      </c>
      <c r="H61" s="28" t="s">
        <v>10</v>
      </c>
      <c r="I61" s="60" t="s">
        <v>93</v>
      </c>
      <c r="J61" s="29" t="s">
        <v>21</v>
      </c>
    </row>
    <row r="62" spans="1:10" x14ac:dyDescent="0.35">
      <c r="A62" s="33">
        <v>8.1</v>
      </c>
      <c r="B62" s="34" t="s">
        <v>39</v>
      </c>
      <c r="C62" s="45"/>
      <c r="D62" s="46"/>
      <c r="E62" s="35">
        <f>C62*D62</f>
        <v>0</v>
      </c>
      <c r="F62" s="35">
        <f>C62*D62*$D$10</f>
        <v>0</v>
      </c>
      <c r="G62" s="45"/>
      <c r="H62" s="33" t="s">
        <v>87</v>
      </c>
      <c r="I62" s="79" t="s">
        <v>95</v>
      </c>
      <c r="J62" s="35"/>
    </row>
    <row r="63" spans="1:10" x14ac:dyDescent="0.35">
      <c r="A63" s="33">
        <v>8.1999999999999993</v>
      </c>
      <c r="B63" s="34" t="s">
        <v>85</v>
      </c>
      <c r="C63" s="45"/>
      <c r="D63" s="46"/>
      <c r="E63" s="35">
        <f t="shared" ref="E63:E65" si="12">C63*D63</f>
        <v>0</v>
      </c>
      <c r="F63" s="35">
        <f t="shared" ref="F63" si="13">C63*D63*$D$10</f>
        <v>0</v>
      </c>
      <c r="G63" s="45"/>
      <c r="H63" s="33" t="s">
        <v>84</v>
      </c>
      <c r="I63" s="81"/>
      <c r="J63" s="35"/>
    </row>
    <row r="64" spans="1:10" x14ac:dyDescent="0.35">
      <c r="A64" s="33">
        <v>8.3000000000000007</v>
      </c>
      <c r="B64" s="34" t="s">
        <v>40</v>
      </c>
      <c r="C64" s="45"/>
      <c r="D64" s="46"/>
      <c r="E64" s="35">
        <f t="shared" si="12"/>
        <v>0</v>
      </c>
      <c r="F64" s="35">
        <f>C64*D64*$D$10</f>
        <v>0</v>
      </c>
      <c r="G64" s="45"/>
      <c r="H64" s="33" t="s">
        <v>87</v>
      </c>
      <c r="I64" s="81"/>
      <c r="J64" s="35"/>
    </row>
    <row r="65" spans="1:10" x14ac:dyDescent="0.35">
      <c r="A65" s="33">
        <v>8.4</v>
      </c>
      <c r="B65" s="34" t="s">
        <v>83</v>
      </c>
      <c r="C65" s="45"/>
      <c r="D65" s="46"/>
      <c r="E65" s="35">
        <f t="shared" si="12"/>
        <v>0</v>
      </c>
      <c r="F65" s="35">
        <f>C65*D65*$D$10</f>
        <v>0</v>
      </c>
      <c r="G65" s="45"/>
      <c r="H65" s="33" t="s">
        <v>86</v>
      </c>
      <c r="I65" s="80"/>
      <c r="J65" s="35"/>
    </row>
    <row r="66" spans="1:10" s="14" customFormat="1" x14ac:dyDescent="0.35">
      <c r="A66" s="30" t="s">
        <v>41</v>
      </c>
      <c r="B66" s="31"/>
      <c r="C66" s="32"/>
      <c r="D66" s="31"/>
      <c r="E66" s="32">
        <f>SUM(E62:E65)</f>
        <v>0</v>
      </c>
      <c r="F66" s="32">
        <f>SUM(F62:F65)</f>
        <v>0</v>
      </c>
      <c r="G66" s="32">
        <f>SUM(G62:G65)</f>
        <v>0</v>
      </c>
      <c r="H66" s="41"/>
      <c r="I66" s="66"/>
      <c r="J66" s="32">
        <f>SUM(J62:J65)</f>
        <v>0</v>
      </c>
    </row>
    <row r="68" spans="1:10" x14ac:dyDescent="0.35">
      <c r="A68" s="19" t="s">
        <v>42</v>
      </c>
      <c r="B68" s="20"/>
      <c r="C68" s="21" t="s">
        <v>2</v>
      </c>
      <c r="D68" s="20" t="s">
        <v>0</v>
      </c>
      <c r="E68" s="21" t="s">
        <v>3</v>
      </c>
      <c r="F68" s="21" t="s">
        <v>73</v>
      </c>
      <c r="G68" s="21" t="s">
        <v>16</v>
      </c>
      <c r="H68" s="23" t="s">
        <v>10</v>
      </c>
      <c r="I68" s="57" t="s">
        <v>93</v>
      </c>
      <c r="J68" s="24" t="s">
        <v>21</v>
      </c>
    </row>
    <row r="69" spans="1:10" x14ac:dyDescent="0.35">
      <c r="A69" s="16">
        <v>9.1</v>
      </c>
      <c r="B69" s="17" t="s">
        <v>90</v>
      </c>
      <c r="C69" s="45"/>
      <c r="D69" s="46"/>
      <c r="E69" s="18">
        <f>C69*D69</f>
        <v>0</v>
      </c>
      <c r="F69" s="18">
        <f>C69*D69*$D$10</f>
        <v>0</v>
      </c>
      <c r="G69" s="45"/>
      <c r="H69" s="16" t="s">
        <v>88</v>
      </c>
      <c r="I69" s="59" t="s">
        <v>94</v>
      </c>
      <c r="J69" s="18"/>
    </row>
    <row r="70" spans="1:10" x14ac:dyDescent="0.35">
      <c r="A70" s="16">
        <v>9.1999999999999993</v>
      </c>
      <c r="B70" s="17" t="s">
        <v>44</v>
      </c>
      <c r="C70" s="45"/>
      <c r="D70" s="46"/>
      <c r="E70" s="18">
        <f t="shared" ref="E70:E72" si="14">C70*D70</f>
        <v>0</v>
      </c>
      <c r="F70" s="18">
        <f t="shared" ref="F70:F71" si="15">C70*D70*$D$10</f>
        <v>0</v>
      </c>
      <c r="G70" s="45"/>
      <c r="H70" s="16" t="s">
        <v>56</v>
      </c>
      <c r="I70" s="82" t="s">
        <v>97</v>
      </c>
      <c r="J70" s="18"/>
    </row>
    <row r="71" spans="1:10" x14ac:dyDescent="0.35">
      <c r="A71" s="16">
        <v>9.3000000000000007</v>
      </c>
      <c r="B71" s="17" t="s">
        <v>89</v>
      </c>
      <c r="C71" s="45"/>
      <c r="D71" s="46"/>
      <c r="E71" s="18">
        <f t="shared" si="14"/>
        <v>0</v>
      </c>
      <c r="F71" s="18">
        <f t="shared" si="15"/>
        <v>0</v>
      </c>
      <c r="G71" s="45"/>
      <c r="H71" s="16" t="s">
        <v>54</v>
      </c>
      <c r="I71" s="83"/>
      <c r="J71" s="18"/>
    </row>
    <row r="72" spans="1:10" x14ac:dyDescent="0.35">
      <c r="A72" s="16">
        <v>9.4</v>
      </c>
      <c r="B72" s="17" t="s">
        <v>43</v>
      </c>
      <c r="C72" s="45"/>
      <c r="D72" s="46"/>
      <c r="E72" s="18">
        <f t="shared" si="14"/>
        <v>0</v>
      </c>
      <c r="F72" s="18">
        <f>C72*D72*$D$10</f>
        <v>0</v>
      </c>
      <c r="G72" s="45"/>
      <c r="H72" s="16" t="s">
        <v>101</v>
      </c>
      <c r="I72" s="59"/>
      <c r="J72" s="18"/>
    </row>
    <row r="73" spans="1:10" s="14" customFormat="1" x14ac:dyDescent="0.35">
      <c r="A73" s="22" t="s">
        <v>57</v>
      </c>
      <c r="B73" s="42"/>
      <c r="C73" s="43"/>
      <c r="D73" s="42"/>
      <c r="E73" s="43">
        <f>SUM(E69:E72)</f>
        <v>0</v>
      </c>
      <c r="F73" s="43">
        <f>SUM(F69:F72)</f>
        <v>0</v>
      </c>
      <c r="G73" s="43">
        <f>SUM(G69:G72)</f>
        <v>0</v>
      </c>
      <c r="H73" s="44"/>
      <c r="I73" s="67"/>
      <c r="J73" s="43">
        <f>SUM(J69:J72)</f>
        <v>0</v>
      </c>
    </row>
    <row r="75" spans="1:10" x14ac:dyDescent="0.35">
      <c r="E75" s="51" t="s">
        <v>3</v>
      </c>
      <c r="F75" s="51" t="s">
        <v>73</v>
      </c>
      <c r="G75" s="51" t="s">
        <v>61</v>
      </c>
      <c r="H75" s="52" t="s">
        <v>62</v>
      </c>
      <c r="I75" s="68"/>
      <c r="J75" s="51" t="s">
        <v>63</v>
      </c>
    </row>
    <row r="76" spans="1:10" x14ac:dyDescent="0.35">
      <c r="E76" s="53">
        <f>SUM(E19,E25,E31,E36,E46,E53,E59,E66,E73)</f>
        <v>0</v>
      </c>
      <c r="F76" s="53">
        <f>SUM(F73,F66,F59,F53,F46,F36,F31,F25,F19)</f>
        <v>0</v>
      </c>
      <c r="G76" s="53">
        <f>SUM(G19,G25,G31,G36,G46,G53,G59,G66,G73)</f>
        <v>0</v>
      </c>
      <c r="H76" s="54">
        <f>SUM(J73,J66,J59,J53,J46,J36,J31,J25,J19,J17:J19)</f>
        <v>0</v>
      </c>
      <c r="I76" s="69"/>
      <c r="J76" s="53" t="e">
        <f>H76/G76</f>
        <v>#DIV/0!</v>
      </c>
    </row>
  </sheetData>
  <sheetProtection algorithmName="SHA-512" hashValue="3441XCVPcoaijdnx94AV+WWRHVuklaIOWTwN2PGQHAmwrK0WzrX/xV6hZO2BTO1uXwB9RYUglro2x8O4N6XWvQ==" saltValue="rJ3E2NTyaZkYxitwQSb8lQ==" spinCount="100000" sheet="1" insertHyperlinks="0" selectLockedCells="1" sort="0"/>
  <mergeCells count="13">
    <mergeCell ref="I13:I18"/>
    <mergeCell ref="I34:I35"/>
    <mergeCell ref="I62:I65"/>
    <mergeCell ref="I70:I71"/>
    <mergeCell ref="H28:H29"/>
    <mergeCell ref="I39:I45"/>
    <mergeCell ref="D8:H8"/>
    <mergeCell ref="D10:H10"/>
    <mergeCell ref="D3:H3"/>
    <mergeCell ref="D4:H4"/>
    <mergeCell ref="D5:H5"/>
    <mergeCell ref="D6:H6"/>
    <mergeCell ref="D7:H7"/>
  </mergeCells>
  <pageMargins left="0.50264550264550267" right="0.7" top="1.0416666666666666E-2" bottom="0.23148148148148148"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88C51A80A60A4DB202B8C3155C914A" ma:contentTypeVersion="9" ma:contentTypeDescription="Create a new document." ma:contentTypeScope="" ma:versionID="91f1a74ce1e55d93d8e8249f5e858e9e">
  <xsd:schema xmlns:xsd="http://www.w3.org/2001/XMLSchema" xmlns:xs="http://www.w3.org/2001/XMLSchema" xmlns:p="http://schemas.microsoft.com/office/2006/metadata/properties" xmlns:ns3="aa0046f4-f2d7-4500-9fa7-b9ece034ccd6" xmlns:ns4="7f93e015-59c0-4fdd-91ec-e19c3ca23e66" targetNamespace="http://schemas.microsoft.com/office/2006/metadata/properties" ma:root="true" ma:fieldsID="c2ca5bd3205850a23b023e8c5c76f356" ns3:_="" ns4:_="">
    <xsd:import namespace="aa0046f4-f2d7-4500-9fa7-b9ece034ccd6"/>
    <xsd:import namespace="7f93e015-59c0-4fdd-91ec-e19c3ca23e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0046f4-f2d7-4500-9fa7-b9ece034ccd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93e015-59c0-4fdd-91ec-e19c3ca23e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190F39-605D-4256-9069-8C58E7D2E08E}">
  <ds:schemaRefs>
    <ds:schemaRef ds:uri="http://schemas.microsoft.com/sharepoint/v3/contenttype/forms"/>
  </ds:schemaRefs>
</ds:datastoreItem>
</file>

<file path=customXml/itemProps2.xml><?xml version="1.0" encoding="utf-8"?>
<ds:datastoreItem xmlns:ds="http://schemas.openxmlformats.org/officeDocument/2006/customXml" ds:itemID="{0BFD210F-F170-42C7-BA60-049139142540}">
  <ds:schemaRefs>
    <ds:schemaRef ds:uri="http://purl.org/dc/elements/1.1/"/>
    <ds:schemaRef ds:uri="http://www.w3.org/XML/1998/namespace"/>
    <ds:schemaRef ds:uri="aa0046f4-f2d7-4500-9fa7-b9ece034ccd6"/>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7f93e015-59c0-4fdd-91ec-e19c3ca23e66"/>
    <ds:schemaRef ds:uri="http://schemas.microsoft.com/office/2006/metadata/properties"/>
  </ds:schemaRefs>
</ds:datastoreItem>
</file>

<file path=customXml/itemProps3.xml><?xml version="1.0" encoding="utf-8"?>
<ds:datastoreItem xmlns:ds="http://schemas.openxmlformats.org/officeDocument/2006/customXml" ds:itemID="{65A0D062-B0F5-426A-894F-895BF4C38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0046f4-f2d7-4500-9fa7-b9ece034ccd6"/>
    <ds:schemaRef ds:uri="7f93e015-59c0-4fdd-91ec-e19c3ca2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Linton</dc:creator>
  <cp:lastModifiedBy>Elizabeth Linton</cp:lastModifiedBy>
  <dcterms:created xsi:type="dcterms:W3CDTF">2022-09-02T21:00:37Z</dcterms:created>
  <dcterms:modified xsi:type="dcterms:W3CDTF">2022-10-26T02:00:55Z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0x0101000088C51A80A60A4DB202B8C3155C914A</vt:lpwstr>
  </property>
</Properties>
</file>